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C94C6632-5DF6-47FD-8F3B-9DA9B644E2B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2" l="1"/>
  <c r="L14" i="2"/>
  <c r="K14" i="2"/>
  <c r="M10" i="2"/>
  <c r="L10" i="2"/>
  <c r="K10" i="2"/>
  <c r="J10" i="2"/>
  <c r="I10" i="2"/>
  <c r="M7" i="2"/>
  <c r="M5" i="2"/>
  <c r="H16" i="2"/>
  <c r="H10" i="2"/>
  <c r="E7" i="2"/>
</calcChain>
</file>

<file path=xl/sharedStrings.xml><?xml version="1.0" encoding="utf-8"?>
<sst xmlns="http://schemas.openxmlformats.org/spreadsheetml/2006/main" count="41" uniqueCount="23">
  <si>
    <t>…</t>
  </si>
  <si>
    <t>India</t>
  </si>
  <si>
    <t>Others</t>
  </si>
  <si>
    <t>b. And the figures includes both prepaid and postpaid calls made.</t>
  </si>
  <si>
    <t>GPRS/EDGE</t>
  </si>
  <si>
    <t xml:space="preserve"> 3G</t>
  </si>
  <si>
    <t>4G</t>
  </si>
  <si>
    <t>Leased Line</t>
  </si>
  <si>
    <t>Details</t>
  </si>
  <si>
    <t>Active</t>
  </si>
  <si>
    <t>Passive</t>
  </si>
  <si>
    <t>Internet (Mobile Data)</t>
  </si>
  <si>
    <t>Internet (ISP)</t>
  </si>
  <si>
    <t>Mobile Subscribers</t>
  </si>
  <si>
    <t>Revenue (Nu. in Million )</t>
  </si>
  <si>
    <t>e. Revenue are from mobile &amp; internet from 2016 onward.</t>
  </si>
  <si>
    <t xml:space="preserve">
d. Mobile subscribers includes all registered users till 2019 (Including both the active and passive users).</t>
  </si>
  <si>
    <t>c. EXDGE/GPRS , 3G/4G all are provided together while buying the sim. Your phone will have all this together and depending upon the area you are in, the connectiity will change accordingly.</t>
  </si>
  <si>
    <t>Notes: a. The figures for the domestic and  international calls are counts not minutes of calls.</t>
  </si>
  <si>
    <t>Table 8.4.4: Number of Tashicell Mobile Subscribers, Calls, Internet &amp; Revenue Earned, 2016 - 2020</t>
  </si>
  <si>
    <t>Domestic Calls</t>
  </si>
  <si>
    <t>International Calls</t>
  </si>
  <si>
    <t>Source: Tashi Infocomm Limited.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</si>
</sst>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sz val="11"/>
      <name val="Calibri"/>
      <family val="2"/>
      <scheme val="minor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  <font>
      <b/>
      <sz val="14"/>
      <color rgb="FF00B0F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 applyAlignment="1">
      <alignment vertical="center"/>
    </xf>
    <xf numFmtId="165" fontId="0" fillId="0" borderId="0" xfId="1" applyNumberFormat="1" applyFont="1"/>
    <xf numFmtId="164" fontId="4" fillId="0" borderId="0" xfId="0" applyNumberFormat="1" applyFont="1" applyFill="1" applyBorder="1" applyAlignment="1" applyProtection="1"/>
    <xf numFmtId="0" fontId="0" fillId="0" borderId="0" xfId="0" applyFill="1"/>
    <xf numFmtId="0" fontId="7" fillId="0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center"/>
    </xf>
    <xf numFmtId="165" fontId="3" fillId="0" borderId="1" xfId="1" applyNumberFormat="1" applyFont="1" applyBorder="1" applyAlignment="1"/>
    <xf numFmtId="165" fontId="3" fillId="0" borderId="1" xfId="1" applyNumberFormat="1" applyFont="1" applyBorder="1" applyAlignment="1">
      <alignment horizontal="right"/>
    </xf>
    <xf numFmtId="165" fontId="3" fillId="0" borderId="1" xfId="1" applyNumberFormat="1" applyFont="1" applyFill="1" applyBorder="1" applyAlignment="1"/>
    <xf numFmtId="165" fontId="3" fillId="3" borderId="1" xfId="1" applyNumberFormat="1" applyFont="1" applyFill="1" applyBorder="1" applyAlignment="1"/>
    <xf numFmtId="164" fontId="2" fillId="0" borderId="1" xfId="0" applyNumberFormat="1" applyFont="1" applyFill="1" applyBorder="1" applyAlignment="1" applyProtection="1">
      <alignment horizontal="left"/>
    </xf>
    <xf numFmtId="43" fontId="3" fillId="0" borderId="1" xfId="1" applyNumberFormat="1" applyFont="1" applyFill="1" applyBorder="1"/>
    <xf numFmtId="43" fontId="2" fillId="0" borderId="1" xfId="1" applyNumberFormat="1" applyFont="1" applyFill="1" applyBorder="1"/>
    <xf numFmtId="0" fontId="2" fillId="0" borderId="1" xfId="0" applyFont="1" applyBorder="1" applyAlignment="1">
      <alignment wrapText="1"/>
    </xf>
    <xf numFmtId="0" fontId="2" fillId="2" borderId="2" xfId="0" applyFont="1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166" fontId="2" fillId="0" borderId="1" xfId="0" applyNumberFormat="1" applyFont="1" applyFill="1" applyBorder="1" applyAlignment="1">
      <alignment horizontal="right" vertical="center"/>
    </xf>
    <xf numFmtId="166" fontId="2" fillId="0" borderId="2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/>
    </xf>
    <xf numFmtId="37" fontId="3" fillId="0" borderId="1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/>
    </xf>
    <xf numFmtId="164" fontId="5" fillId="0" borderId="0" xfId="0" applyNumberFormat="1" applyFont="1" applyFill="1" applyBorder="1" applyAlignment="1" applyProtection="1">
      <alignment horizontal="left" indent="4"/>
    </xf>
    <xf numFmtId="0" fontId="5" fillId="3" borderId="0" xfId="0" applyFont="1" applyFill="1" applyAlignment="1">
      <alignment horizontal="left"/>
    </xf>
    <xf numFmtId="0" fontId="6" fillId="0" borderId="0" xfId="0" applyFont="1" applyFill="1" applyAlignment="1">
      <alignment horizontal="left" wrapText="1" indent="4"/>
    </xf>
    <xf numFmtId="165" fontId="3" fillId="0" borderId="1" xfId="1" applyNumberFormat="1" applyFont="1" applyFill="1" applyBorder="1" applyAlignment="1">
      <alignment horizontal="center" vertical="center"/>
    </xf>
    <xf numFmtId="37" fontId="3" fillId="0" borderId="1" xfId="1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 applyProtection="1">
      <alignment horizontal="left" wrapText="1"/>
    </xf>
    <xf numFmtId="37" fontId="3" fillId="0" borderId="2" xfId="1" applyNumberFormat="1" applyFont="1" applyFill="1" applyBorder="1" applyAlignment="1">
      <alignment horizontal="right" vertical="center"/>
    </xf>
    <xf numFmtId="37" fontId="8" fillId="0" borderId="1" xfId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 applyProtection="1">
      <alignment horizontal="left" vertical="center" indent="1"/>
    </xf>
    <xf numFmtId="0" fontId="2" fillId="4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 applyProtection="1">
      <alignment horizontal="left" vertical="center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 applyProtection="1">
      <alignment horizontal="left" vertical="center" indent="1"/>
    </xf>
    <xf numFmtId="0" fontId="8" fillId="0" borderId="1" xfId="0" applyFont="1" applyBorder="1" applyAlignment="1">
      <alignment horizontal="left" vertical="center" wrapText="1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A03BF-A98C-4ECF-9450-1D245272E7F5}">
  <dimension ref="A1:O36"/>
  <sheetViews>
    <sheetView tabSelected="1" zoomScale="98" zoomScaleNormal="100" workbookViewId="0">
      <selection activeCell="A2" sqref="A2"/>
    </sheetView>
  </sheetViews>
  <sheetFormatPr defaultRowHeight="15" x14ac:dyDescent="0.25"/>
  <cols>
    <col min="1" max="1" width="32.42578125" bestFit="1" customWidth="1"/>
    <col min="2" max="7" width="0" hidden="1" customWidth="1"/>
    <col min="8" max="8" width="11" hidden="1" customWidth="1"/>
    <col min="9" max="9" width="12" bestFit="1" customWidth="1"/>
    <col min="10" max="11" width="11" bestFit="1" customWidth="1"/>
    <col min="12" max="13" width="12" bestFit="1" customWidth="1"/>
  </cols>
  <sheetData>
    <row r="1" spans="1:15" ht="16.5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5" x14ac:dyDescent="0.25">
      <c r="A2" s="6" t="s">
        <v>8</v>
      </c>
      <c r="B2" s="1">
        <v>2009</v>
      </c>
      <c r="C2" s="1">
        <v>2010</v>
      </c>
      <c r="D2" s="1">
        <v>2011</v>
      </c>
      <c r="E2" s="1">
        <v>2012</v>
      </c>
      <c r="F2" s="1">
        <v>2013</v>
      </c>
      <c r="G2" s="1">
        <v>2014</v>
      </c>
      <c r="H2" s="1">
        <v>2015</v>
      </c>
      <c r="I2" s="1">
        <v>2016</v>
      </c>
      <c r="J2" s="1">
        <v>2017</v>
      </c>
      <c r="K2" s="1">
        <v>2018</v>
      </c>
      <c r="L2" s="15">
        <v>2019</v>
      </c>
      <c r="M2" s="1">
        <v>2020</v>
      </c>
    </row>
    <row r="3" spans="1:15" ht="15.75" x14ac:dyDescent="0.3">
      <c r="A3" s="32" t="s">
        <v>13</v>
      </c>
      <c r="B3" s="7">
        <v>60777</v>
      </c>
      <c r="C3" s="7">
        <v>83903</v>
      </c>
      <c r="D3" s="7">
        <v>96428</v>
      </c>
      <c r="E3" s="7">
        <v>136077</v>
      </c>
      <c r="F3" s="7">
        <v>139589</v>
      </c>
      <c r="G3" s="7">
        <v>161993</v>
      </c>
      <c r="H3" s="7">
        <v>189805</v>
      </c>
      <c r="I3" s="21">
        <v>223266</v>
      </c>
      <c r="J3" s="21">
        <v>255229</v>
      </c>
      <c r="K3" s="21">
        <v>266402</v>
      </c>
      <c r="L3" s="29">
        <v>275027</v>
      </c>
      <c r="M3" s="21">
        <v>278341</v>
      </c>
    </row>
    <row r="4" spans="1:15" ht="15.75" x14ac:dyDescent="0.3">
      <c r="A4" s="36" t="s">
        <v>9</v>
      </c>
      <c r="B4" s="7"/>
      <c r="C4" s="7"/>
      <c r="D4" s="7"/>
      <c r="E4" s="7"/>
      <c r="F4" s="7"/>
      <c r="G4" s="7"/>
      <c r="H4" s="7"/>
      <c r="I4" s="21" t="s">
        <v>0</v>
      </c>
      <c r="J4" s="21" t="s">
        <v>0</v>
      </c>
      <c r="K4" s="21" t="s">
        <v>0</v>
      </c>
      <c r="L4" s="29" t="s">
        <v>0</v>
      </c>
      <c r="M4" s="21">
        <v>242378</v>
      </c>
    </row>
    <row r="5" spans="1:15" ht="15.75" x14ac:dyDescent="0.3">
      <c r="A5" s="36" t="s">
        <v>10</v>
      </c>
      <c r="B5" s="7"/>
      <c r="C5" s="7"/>
      <c r="D5" s="7"/>
      <c r="E5" s="7"/>
      <c r="F5" s="7"/>
      <c r="G5" s="7"/>
      <c r="H5" s="7"/>
      <c r="I5" s="21" t="s">
        <v>0</v>
      </c>
      <c r="J5" s="21" t="s">
        <v>0</v>
      </c>
      <c r="K5" s="21" t="s">
        <v>0</v>
      </c>
      <c r="L5" s="29" t="s">
        <v>0</v>
      </c>
      <c r="M5" s="21">
        <f>M3-M4</f>
        <v>35963</v>
      </c>
    </row>
    <row r="6" spans="1:15" ht="18.75" x14ac:dyDescent="0.3">
      <c r="A6" s="33" t="s">
        <v>20</v>
      </c>
      <c r="B6" s="8" t="s">
        <v>0</v>
      </c>
      <c r="C6" s="7">
        <v>26725740</v>
      </c>
      <c r="D6" s="7">
        <v>383117819</v>
      </c>
      <c r="E6" s="7">
        <v>55516712</v>
      </c>
      <c r="F6" s="9">
        <v>65016115</v>
      </c>
      <c r="G6" s="9">
        <v>19307646</v>
      </c>
      <c r="H6" s="9">
        <v>74013660</v>
      </c>
      <c r="I6" s="21">
        <v>151060457</v>
      </c>
      <c r="J6" s="21">
        <v>86250668</v>
      </c>
      <c r="K6" s="21">
        <v>89831320</v>
      </c>
      <c r="L6" s="29">
        <v>163831512</v>
      </c>
      <c r="M6" s="21">
        <v>168491754</v>
      </c>
      <c r="O6" s="17"/>
    </row>
    <row r="7" spans="1:15" ht="15.75" x14ac:dyDescent="0.3">
      <c r="A7" s="33" t="s">
        <v>21</v>
      </c>
      <c r="B7" s="7">
        <v>2221560</v>
      </c>
      <c r="C7" s="7">
        <v>3580560</v>
      </c>
      <c r="D7" s="10">
        <v>5051474</v>
      </c>
      <c r="E7" s="10">
        <f>E8+E9</f>
        <v>7096986</v>
      </c>
      <c r="F7" s="9">
        <v>8186128</v>
      </c>
      <c r="G7" s="9">
        <v>6805167</v>
      </c>
      <c r="H7" s="9">
        <v>6004497</v>
      </c>
      <c r="I7" s="21">
        <v>10107815</v>
      </c>
      <c r="J7" s="21">
        <v>7402851</v>
      </c>
      <c r="K7" s="21">
        <v>5615417</v>
      </c>
      <c r="L7" s="29">
        <v>3860319</v>
      </c>
      <c r="M7" s="21">
        <f>M8+M9</f>
        <v>1672318</v>
      </c>
      <c r="N7" s="5"/>
    </row>
    <row r="8" spans="1:15" ht="15.75" x14ac:dyDescent="0.3">
      <c r="A8" s="35" t="s">
        <v>1</v>
      </c>
      <c r="B8" s="7">
        <v>1999440</v>
      </c>
      <c r="C8" s="7">
        <v>3222360</v>
      </c>
      <c r="D8" s="7">
        <v>4546326.5999999996</v>
      </c>
      <c r="E8" s="7">
        <v>6742137</v>
      </c>
      <c r="F8" s="9">
        <v>7776822</v>
      </c>
      <c r="G8" s="9">
        <v>6540465</v>
      </c>
      <c r="H8" s="9">
        <v>5800733</v>
      </c>
      <c r="I8" s="21" t="s">
        <v>0</v>
      </c>
      <c r="J8" s="21">
        <v>7230994</v>
      </c>
      <c r="K8" s="21">
        <v>5489939</v>
      </c>
      <c r="L8" s="29">
        <v>3771004</v>
      </c>
      <c r="M8" s="21">
        <v>1631133</v>
      </c>
      <c r="N8" s="5"/>
    </row>
    <row r="9" spans="1:15" ht="15.75" x14ac:dyDescent="0.3">
      <c r="A9" s="35" t="s">
        <v>2</v>
      </c>
      <c r="B9" s="7">
        <v>222120</v>
      </c>
      <c r="C9" s="7">
        <v>358200</v>
      </c>
      <c r="D9" s="7">
        <v>505147.4</v>
      </c>
      <c r="E9" s="7">
        <v>354849</v>
      </c>
      <c r="F9" s="7">
        <v>409306</v>
      </c>
      <c r="G9" s="7">
        <v>264702</v>
      </c>
      <c r="H9" s="7">
        <v>203764</v>
      </c>
      <c r="I9" s="21" t="s">
        <v>0</v>
      </c>
      <c r="J9" s="21">
        <v>171857</v>
      </c>
      <c r="K9" s="21">
        <v>125478</v>
      </c>
      <c r="L9" s="29">
        <v>89315</v>
      </c>
      <c r="M9" s="21">
        <v>41185</v>
      </c>
      <c r="N9" s="5"/>
    </row>
    <row r="10" spans="1:15" ht="15.75" x14ac:dyDescent="0.3">
      <c r="A10" s="34" t="s">
        <v>11</v>
      </c>
      <c r="B10" s="7"/>
      <c r="C10" s="7"/>
      <c r="D10" s="7"/>
      <c r="E10" s="7"/>
      <c r="F10" s="7"/>
      <c r="G10" s="7"/>
      <c r="H10" s="9">
        <f>SUM(H11)</f>
        <v>74300</v>
      </c>
      <c r="I10" s="21">
        <f>SUM(I11)</f>
        <v>165420</v>
      </c>
      <c r="J10" s="21">
        <f>SUM(J11)</f>
        <v>206068</v>
      </c>
      <c r="K10" s="21">
        <f>K11+K12+K13+K15</f>
        <v>232415</v>
      </c>
      <c r="L10" s="29">
        <f>L11+L12+L13+L15</f>
        <v>246764</v>
      </c>
      <c r="M10" s="29">
        <f>M11+M12+M13+M15</f>
        <v>262407</v>
      </c>
      <c r="N10" s="5"/>
    </row>
    <row r="11" spans="1:15" ht="15.75" x14ac:dyDescent="0.3">
      <c r="A11" s="31" t="s">
        <v>5</v>
      </c>
      <c r="B11" s="7"/>
      <c r="C11" s="7"/>
      <c r="D11" s="7"/>
      <c r="E11" s="7"/>
      <c r="F11" s="7"/>
      <c r="G11" s="7"/>
      <c r="H11" s="26">
        <v>74300</v>
      </c>
      <c r="I11" s="27">
        <v>165420</v>
      </c>
      <c r="J11" s="27">
        <v>206068</v>
      </c>
      <c r="K11" s="21">
        <v>171742</v>
      </c>
      <c r="L11" s="29">
        <v>50455</v>
      </c>
      <c r="M11" s="30">
        <v>46533</v>
      </c>
      <c r="N11" s="5"/>
    </row>
    <row r="12" spans="1:15" ht="15.75" x14ac:dyDescent="0.3">
      <c r="A12" s="31" t="s">
        <v>6</v>
      </c>
      <c r="B12" s="7"/>
      <c r="C12" s="7"/>
      <c r="D12" s="7"/>
      <c r="E12" s="7"/>
      <c r="F12" s="7"/>
      <c r="G12" s="7"/>
      <c r="H12" s="26"/>
      <c r="I12" s="27"/>
      <c r="J12" s="27"/>
      <c r="K12" s="21">
        <v>52699</v>
      </c>
      <c r="L12" s="29">
        <v>193755</v>
      </c>
      <c r="M12" s="30">
        <v>213477</v>
      </c>
      <c r="N12" s="4"/>
    </row>
    <row r="13" spans="1:15" ht="18.75" customHeight="1" x14ac:dyDescent="0.3">
      <c r="A13" s="31" t="s">
        <v>4</v>
      </c>
      <c r="B13" s="7">
        <v>1229</v>
      </c>
      <c r="C13" s="7">
        <v>2356</v>
      </c>
      <c r="D13" s="7">
        <v>6567</v>
      </c>
      <c r="E13" s="7">
        <v>10115</v>
      </c>
      <c r="F13" s="7">
        <v>21022</v>
      </c>
      <c r="G13" s="7">
        <v>74595</v>
      </c>
      <c r="H13" s="8" t="s">
        <v>0</v>
      </c>
      <c r="I13" s="21" t="s">
        <v>0</v>
      </c>
      <c r="J13" s="21" t="s">
        <v>0</v>
      </c>
      <c r="K13" s="21">
        <v>2396</v>
      </c>
      <c r="L13" s="29">
        <v>1762</v>
      </c>
      <c r="M13" s="30">
        <v>920</v>
      </c>
      <c r="N13" s="4"/>
    </row>
    <row r="14" spans="1:15" ht="15.75" x14ac:dyDescent="0.3">
      <c r="A14" s="14" t="s">
        <v>12</v>
      </c>
      <c r="B14" s="7"/>
      <c r="C14" s="7"/>
      <c r="D14" s="7"/>
      <c r="E14" s="7"/>
      <c r="F14" s="7"/>
      <c r="G14" s="7"/>
      <c r="H14" s="8"/>
      <c r="I14" s="21" t="s">
        <v>0</v>
      </c>
      <c r="J14" s="21" t="s">
        <v>0</v>
      </c>
      <c r="K14" s="21">
        <f>K15</f>
        <v>5578</v>
      </c>
      <c r="L14" s="29">
        <f>L15</f>
        <v>792</v>
      </c>
      <c r="M14" s="21">
        <f>M15</f>
        <v>1477</v>
      </c>
      <c r="N14" s="16"/>
    </row>
    <row r="15" spans="1:15" ht="15.75" x14ac:dyDescent="0.3">
      <c r="A15" s="31" t="s">
        <v>7</v>
      </c>
      <c r="B15" s="7"/>
      <c r="C15" s="7"/>
      <c r="D15" s="7"/>
      <c r="E15" s="7"/>
      <c r="F15" s="7"/>
      <c r="G15" s="7"/>
      <c r="H15" s="8" t="s">
        <v>0</v>
      </c>
      <c r="I15" s="21" t="s">
        <v>0</v>
      </c>
      <c r="J15" s="21" t="s">
        <v>0</v>
      </c>
      <c r="K15" s="21">
        <v>5578</v>
      </c>
      <c r="L15" s="29">
        <v>792</v>
      </c>
      <c r="M15" s="30">
        <v>1477</v>
      </c>
      <c r="N15" s="4"/>
    </row>
    <row r="16" spans="1:15" ht="15.75" x14ac:dyDescent="0.3">
      <c r="A16" s="11" t="s">
        <v>14</v>
      </c>
      <c r="B16" s="12">
        <v>189.04725477000002</v>
      </c>
      <c r="C16" s="12">
        <v>280.98468716000002</v>
      </c>
      <c r="D16" s="12">
        <v>400.01367399999998</v>
      </c>
      <c r="E16" s="12">
        <v>422.23721639999997</v>
      </c>
      <c r="F16" s="12">
        <v>482.7</v>
      </c>
      <c r="G16" s="12">
        <v>750.7</v>
      </c>
      <c r="H16" s="13">
        <f>25.5076+63.9792</f>
        <v>89.486800000000002</v>
      </c>
      <c r="I16" s="18">
        <v>902</v>
      </c>
      <c r="J16" s="18">
        <v>1250</v>
      </c>
      <c r="K16" s="18">
        <v>1344</v>
      </c>
      <c r="L16" s="19">
        <v>1539</v>
      </c>
      <c r="M16" s="20">
        <v>1823</v>
      </c>
    </row>
    <row r="17" spans="1:13" ht="15.75" customHeight="1" x14ac:dyDescent="0.25">
      <c r="A17" s="28" t="s">
        <v>18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</row>
    <row r="18" spans="1:13" ht="15.75" customHeight="1" x14ac:dyDescent="0.25">
      <c r="A18" s="23" t="s">
        <v>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ht="15.75" customHeight="1" x14ac:dyDescent="0.25">
      <c r="A19" s="25" t="s">
        <v>17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3" ht="15.75" customHeight="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1:13" ht="15.75" customHeight="1" x14ac:dyDescent="0.25">
      <c r="A21" s="25" t="s">
        <v>16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  <row r="22" spans="1:13" ht="15.75" customHeight="1" x14ac:dyDescent="0.25">
      <c r="A22" s="25" t="s">
        <v>15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1:13" ht="15.75" customHeight="1" x14ac:dyDescent="0.25">
      <c r="A23" s="24" t="s">
        <v>22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6" spans="1:13" x14ac:dyDescent="0.25">
      <c r="M26" s="2"/>
    </row>
    <row r="27" spans="1:13" x14ac:dyDescent="0.25">
      <c r="M27" s="2"/>
    </row>
    <row r="34" spans="1:13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</sheetData>
  <mergeCells count="10">
    <mergeCell ref="A1:N1"/>
    <mergeCell ref="A18:M18"/>
    <mergeCell ref="A23:M23"/>
    <mergeCell ref="A21:M21"/>
    <mergeCell ref="A19:M20"/>
    <mergeCell ref="H11:H12"/>
    <mergeCell ref="I11:I12"/>
    <mergeCell ref="J11:J12"/>
    <mergeCell ref="A22:M22"/>
    <mergeCell ref="A17:M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2020-06-02T15:04:36Z</dcterms:created>
  <dcterms:modified xsi:type="dcterms:W3CDTF">2021-09-20T03:22:13Z</dcterms:modified>
</cp:coreProperties>
</file>